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И\РИШЕННЯ СЕСИИ\2025\БЮДЖЕТ\ПРОЕКТ\БЮДЖЕТ2025\"/>
    </mc:Choice>
  </mc:AlternateContent>
  <bookViews>
    <workbookView xWindow="0" yWindow="0" windowWidth="15570" windowHeight="11070"/>
  </bookViews>
  <sheets>
    <sheet name="Дод 1" sheetId="3" r:id="rId1"/>
  </sheets>
  <definedNames>
    <definedName name="_xlnm.Print_Titles" localSheetId="0">'Дод 1'!$9:$12</definedName>
    <definedName name="_xlnm.Print_Area" localSheetId="0">'Дод 1'!$A$1:$F$116</definedName>
  </definedNames>
  <calcPr calcId="162913"/>
</workbook>
</file>

<file path=xl/calcChain.xml><?xml version="1.0" encoding="utf-8"?>
<calcChain xmlns="http://schemas.openxmlformats.org/spreadsheetml/2006/main">
  <c r="E72" i="3" l="1"/>
  <c r="E71" i="3" s="1"/>
  <c r="D71" i="3"/>
  <c r="F72" i="3"/>
  <c r="F71" i="3" s="1"/>
  <c r="D72" i="3"/>
  <c r="I92" i="3"/>
  <c r="F90" i="3"/>
  <c r="E90" i="3"/>
  <c r="C91" i="3"/>
  <c r="H72" i="3" l="1"/>
  <c r="E104" i="3"/>
  <c r="F104" i="3"/>
  <c r="D104" i="3"/>
  <c r="C112" i="3"/>
  <c r="C113" i="3"/>
  <c r="D29" i="3"/>
  <c r="D67" i="3"/>
  <c r="D15" i="3"/>
  <c r="C21" i="3"/>
  <c r="C90" i="3" l="1"/>
  <c r="F87" i="3"/>
  <c r="E87" i="3"/>
  <c r="C87" i="3" s="1"/>
  <c r="C85" i="3"/>
  <c r="C88" i="3"/>
  <c r="C92" i="3"/>
  <c r="F89" i="3" l="1"/>
  <c r="E89" i="3"/>
  <c r="C89" i="3" s="1"/>
  <c r="C17" i="3"/>
  <c r="C18" i="3"/>
  <c r="D28" i="3"/>
  <c r="C30" i="3"/>
  <c r="C31" i="3"/>
  <c r="D102" i="3"/>
  <c r="C103" i="3"/>
  <c r="C79" i="3"/>
  <c r="E43" i="3"/>
  <c r="F43" i="3"/>
  <c r="C45" i="3"/>
  <c r="D43" i="3"/>
  <c r="C57" i="3"/>
  <c r="C110" i="3"/>
  <c r="D62" i="3"/>
  <c r="D61" i="3" s="1"/>
  <c r="C69" i="3"/>
  <c r="C56" i="3"/>
  <c r="C105" i="3"/>
  <c r="C66" i="3"/>
  <c r="C108" i="3"/>
  <c r="C109" i="3"/>
  <c r="D98" i="3"/>
  <c r="C101" i="3"/>
  <c r="C100" i="3"/>
  <c r="C75" i="3"/>
  <c r="E98" i="3"/>
  <c r="F98" i="3"/>
  <c r="E77" i="3"/>
  <c r="C74" i="3"/>
  <c r="F77" i="3"/>
  <c r="D77" i="3"/>
  <c r="C81" i="3"/>
  <c r="C82" i="3"/>
  <c r="C97" i="3"/>
  <c r="D96" i="3"/>
  <c r="E28" i="3"/>
  <c r="F28" i="3"/>
  <c r="D23" i="3"/>
  <c r="C24" i="3"/>
  <c r="C25" i="3"/>
  <c r="D58" i="3"/>
  <c r="D55" i="3" s="1"/>
  <c r="D14" i="3"/>
  <c r="D26" i="3"/>
  <c r="D33" i="3"/>
  <c r="D46" i="3"/>
  <c r="C27" i="3"/>
  <c r="E26" i="3"/>
  <c r="F26" i="3"/>
  <c r="F15" i="3"/>
  <c r="F33" i="3"/>
  <c r="F46" i="3"/>
  <c r="F51" i="3"/>
  <c r="E51" i="3"/>
  <c r="E15" i="3"/>
  <c r="E33" i="3"/>
  <c r="E46" i="3"/>
  <c r="D51" i="3"/>
  <c r="C107" i="3"/>
  <c r="C106" i="3"/>
  <c r="F58" i="3"/>
  <c r="F62" i="3"/>
  <c r="F67" i="3"/>
  <c r="F84" i="3"/>
  <c r="E58" i="3"/>
  <c r="E62" i="3"/>
  <c r="E67" i="3"/>
  <c r="E84" i="3"/>
  <c r="D84" i="3"/>
  <c r="C111" i="3"/>
  <c r="C99" i="3"/>
  <c r="C80" i="3"/>
  <c r="C73" i="3"/>
  <c r="C70" i="3"/>
  <c r="C68" i="3"/>
  <c r="C65" i="3"/>
  <c r="C64" i="3"/>
  <c r="C63" i="3"/>
  <c r="C60" i="3"/>
  <c r="C59" i="3"/>
  <c r="C53" i="3"/>
  <c r="C52" i="3"/>
  <c r="C49" i="3"/>
  <c r="C48" i="3"/>
  <c r="C47" i="3"/>
  <c r="C44" i="3"/>
  <c r="C42" i="3"/>
  <c r="C41" i="3"/>
  <c r="C40" i="3"/>
  <c r="C39" i="3"/>
  <c r="C38" i="3"/>
  <c r="C37" i="3"/>
  <c r="C36" i="3"/>
  <c r="C35" i="3"/>
  <c r="C34" i="3"/>
  <c r="C20" i="3"/>
  <c r="C19" i="3"/>
  <c r="C16" i="3"/>
  <c r="C78" i="3"/>
  <c r="C51" i="3" l="1"/>
  <c r="C84" i="3"/>
  <c r="E50" i="3"/>
  <c r="E86" i="3"/>
  <c r="C86" i="3" s="1"/>
  <c r="E83" i="3"/>
  <c r="F86" i="3"/>
  <c r="E22" i="3"/>
  <c r="C102" i="3"/>
  <c r="F61" i="3"/>
  <c r="E14" i="3"/>
  <c r="C96" i="3"/>
  <c r="D76" i="3"/>
  <c r="E76" i="3"/>
  <c r="C23" i="3"/>
  <c r="D83" i="3"/>
  <c r="F83" i="3"/>
  <c r="F55" i="3"/>
  <c r="F50" i="3"/>
  <c r="F22" i="3"/>
  <c r="E95" i="3"/>
  <c r="C98" i="3"/>
  <c r="C62" i="3"/>
  <c r="C26" i="3"/>
  <c r="C28" i="3"/>
  <c r="E61" i="3"/>
  <c r="C29" i="3"/>
  <c r="D95" i="3"/>
  <c r="C77" i="3"/>
  <c r="C58" i="3"/>
  <c r="C43" i="3"/>
  <c r="C33" i="3"/>
  <c r="D22" i="3"/>
  <c r="C72" i="3"/>
  <c r="C46" i="3"/>
  <c r="E32" i="3"/>
  <c r="F14" i="3"/>
  <c r="D50" i="3"/>
  <c r="F32" i="3"/>
  <c r="F95" i="3"/>
  <c r="C67" i="3"/>
  <c r="C104" i="3"/>
  <c r="E55" i="3"/>
  <c r="C15" i="3"/>
  <c r="D32" i="3"/>
  <c r="C14" i="3"/>
  <c r="F76" i="3"/>
  <c r="C83" i="3" l="1"/>
  <c r="C50" i="3"/>
  <c r="E13" i="3"/>
  <c r="C22" i="3"/>
  <c r="C76" i="3"/>
  <c r="F94" i="3"/>
  <c r="E94" i="3"/>
  <c r="C95" i="3"/>
  <c r="C61" i="3"/>
  <c r="D94" i="3"/>
  <c r="D54" i="3"/>
  <c r="F13" i="3"/>
  <c r="C32" i="3"/>
  <c r="C55" i="3"/>
  <c r="E54" i="3"/>
  <c r="D13" i="3"/>
  <c r="C71" i="3"/>
  <c r="F54" i="3"/>
  <c r="C94" i="3" l="1"/>
  <c r="E93" i="3"/>
  <c r="E114" i="3" s="1"/>
  <c r="F93" i="3"/>
  <c r="D93" i="3"/>
  <c r="C54" i="3"/>
  <c r="C13" i="3"/>
  <c r="C93" i="3" l="1"/>
  <c r="F114" i="3"/>
  <c r="D114" i="3"/>
  <c r="C114" i="3" s="1"/>
</calcChain>
</file>

<file path=xl/sharedStrings.xml><?xml version="1.0" encoding="utf-8"?>
<sst xmlns="http://schemas.openxmlformats.org/spreadsheetml/2006/main" count="127" uniqueCount="121">
  <si>
    <t>Код</t>
  </si>
  <si>
    <t>Загальний фонд</t>
  </si>
  <si>
    <t>Спеціальний фонд</t>
  </si>
  <si>
    <t>Державне мито</t>
  </si>
  <si>
    <t>Адміністративні штрафи та інші санкції</t>
  </si>
  <si>
    <t>Власні надходження бюджетних установ</t>
  </si>
  <si>
    <t>Інші надходження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</si>
  <si>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</si>
  <si>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</si>
  <si>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</si>
  <si>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</si>
  <si>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</si>
  <si>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</si>
  <si>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Туристичний збір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</si>
  <si>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</si>
  <si>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</si>
  <si>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</si>
  <si>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</si>
  <si>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</si>
  <si>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Адміністративні збори та платежі, доходи від некомерційної господарської діяльності</t>
  </si>
  <si>
    <t>Державне мито, пов’язане з видачею та оформленням закордонних паспортів (посвідок) та паспортів громадян України</t>
  </si>
  <si>
    <t>Надходження від плати за послуги, що надаються бюджетними установами згідно із законодавством</t>
  </si>
  <si>
    <t>Офіційні трансферти</t>
  </si>
  <si>
    <t>Інші фонди</t>
  </si>
  <si>
    <t xml:space="preserve">Податкові надходження </t>
  </si>
  <si>
    <t xml:space="preserve">Інші податки та збори </t>
  </si>
  <si>
    <t xml:space="preserve">Неподаткові надходження </t>
  </si>
  <si>
    <t xml:space="preserve">Доходи від власності та підприємницької діяльності </t>
  </si>
  <si>
    <t xml:space="preserve">Інші неподаткові надходження                                                 </t>
  </si>
  <si>
    <t xml:space="preserve">Від органів державного управління </t>
  </si>
  <si>
    <t xml:space="preserve">Цільові фонди </t>
  </si>
  <si>
    <t>Туристичний збір, сплачений юридичними особами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</si>
  <si>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</si>
  <si>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</si>
  <si>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</si>
  <si>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Плата за послуги, що надаються бюджетними установами згідно з їх основною діяльністю </t>
  </si>
  <si>
    <t>Надходження бюджетних установ від реалізації в установленому порядку майна (крім нерухомого майна)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</si>
  <si>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</si>
  <si>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об’єктів житлової нерухомості</t>
  </si>
  <si>
    <t>Податок на нерухоме майно, відмінне від земельної ділянки, сплачений фізичними особами, які є власниками об’єктів житлової нерухомості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</si>
  <si>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</si>
  <si>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</si>
  <si>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Плата за надання інших адміністративних послуг</t>
  </si>
  <si>
    <t>Податок та збір на доходи фізичних осіб</t>
  </si>
  <si>
    <t>Додаток 1</t>
  </si>
  <si>
    <t>Плата за надання адміністративних послуг</t>
  </si>
  <si>
    <t>Податок на нерухоме майно, відмінне від земельної ділянки,сплачений юридичними особами, які є власниками об’єктів нежитлової нерухомості</t>
  </si>
  <si>
    <t>Транспортний податок з юридичних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</si>
  <si>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</si>
  <si>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Податок на нерухоме майно, відмінне від земельної ділянки, сплачений фізичними особами, які є власниками об’єктів нежитлової нерухомості</t>
  </si>
  <si>
    <t>Адміністративний збір за державну реєстрацію речових прав на нерухоме майно та їх обтяжень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</si>
  <si>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</si>
  <si>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</si>
  <si>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</si>
  <si>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</si>
  <si>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</si>
  <si>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 xml:space="preserve">Інші субвенції з місцевого бюджету </t>
  </si>
  <si>
    <t>у тому числі бюджет розвитку</t>
  </si>
  <si>
    <t>Усього</t>
  </si>
  <si>
    <t>усього</t>
  </si>
  <si>
    <t>Найменування згідно з Класифікацією доходів бюджету</t>
  </si>
  <si>
    <t>Усього доходів (без урахування міжбюджетних транфсертів)</t>
  </si>
  <si>
    <t>Разом доходів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</si>
  <si>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</si>
  <si>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</si>
  <si>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Рентна плата та плата за використання інших природних ресурсів</t>
  </si>
  <si>
    <t>(код бюджету)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</si>
  <si>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</si>
  <si>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 рубок головного користування</t>
  </si>
  <si>
    <t>до рішення сільської ради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</si>
  <si>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</si>
  <si>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Дотації з державного бюджету місцевим бюджетам</t>
  </si>
  <si>
    <t>Базова дотація</t>
  </si>
  <si>
    <t>х</t>
  </si>
  <si>
    <t>Секретар ради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</si>
  <si>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</si>
  <si>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Рентна плата за спеціальне використання лісових ресурсів(крім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</si>
  <si>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грунтового покриву (родючого шару грунту)без спеціального дозволу; відшкодування збитків за погіршення якості грунтового покриву тощо та за неодержання доходів у зв'язку з тимчасовим невикористанням земельних ділянок </t>
  </si>
  <si>
    <t xml:space="preserve">восьмого скликання 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</si>
  <si>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</si>
  <si>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</si>
  <si>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Затверджено</t>
  </si>
  <si>
    <t>Рентна плата за користування надрами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</si>
  <si>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</si>
  <si>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Рентна плата за користування надрами для видобування інших корисних копалин загальнодержавного значення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</si>
  <si>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</si>
  <si>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</si>
  <si>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</si>
  <si>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Плата за розміщення тимчасово вільних коштів місцевих бюджетів</t>
  </si>
  <si>
    <t>Державне мито не віднесене до інших категорій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</si>
  <si>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осіб-підприємців та громадських формувань, а також плата за надання інших платних послуг, пов'язаних з такою державною реєстрацією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</si>
  <si>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</si>
  <si>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Надходження коштів від відшкодування втрат сільськогосподарського і лісогосподарського виробництва</t>
  </si>
  <si>
    <t>Субвенція з місцевого бюджету за рахунок залишку коштів субвенції на надання державної підтримки особам з оосбливими освітніми потребами, що утворився на початок бюджетного періоду</t>
  </si>
  <si>
    <t>Дотації з місцевих бюджетів іншим місцевим бюджетам</t>
  </si>
  <si>
    <t>Дотація з місцевого бюджету на проведення розрахунків  протягом опалювального періоду за  комунальні послуги  та енергоносії , які споживаються установами, організаціями, підприємствами, що утримуються за рахунок відповідних місцевих бюджетів за рахунок  відповідної додаткової дотації з державного бюджету</t>
  </si>
  <si>
    <t>Туристичний збір, сплачений фізичними особами</t>
  </si>
  <si>
    <t>Надходження бюджетних установ від  додаткової (господарської) діяльності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</si>
  <si>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 підпунктом 213.1.14 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</si>
  <si>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 підпунктом 213.1.14 пункту 213.1 статті 213 Податкового кодексу України)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</si>
  <si>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</si>
  <si>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Валентина МАЛІГОН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</si>
  <si>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</si>
  <si>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</si>
  <si>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у комунальній власності</t>
  </si>
  <si>
    <t>Кошти від продажу землі і нематеріальних активів</t>
  </si>
  <si>
    <t>Кошти від продажу землі</t>
  </si>
  <si>
    <t>Кошти від викупу земельних ділянок сільськогосподарського призначення державної та комунальної власності, передбачених пкнктом 61 розділу Х "Перехідні положення земельного кодексу України"</t>
  </si>
  <si>
    <t>Податок на доходи фізичних осіб у вигляді мінімального податкового зобов`язання, що підлягає сплаті фізичними особами</t>
  </si>
  <si>
    <t>Субвенція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</si>
  <si>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</si>
  <si>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</si>
  <si>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ФГ Бочкун 192050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</si>
  <si>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</si>
  <si>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"Про  бюджет Попівської сільської територіальної громади  на 2025 рік"</t>
  </si>
  <si>
    <t xml:space="preserve">"Доходи  бюджету Попівської сільської територіальної громади на 2025 рік "                                                                                   </t>
  </si>
  <si>
    <t>Податки на доходи, податки на прибуток, податки на збільшення ринкової вартості</t>
  </si>
  <si>
    <t>Бочки-31337</t>
  </si>
  <si>
    <t>Дубов-36438</t>
  </si>
  <si>
    <t>Федченко І.В.353867</t>
  </si>
  <si>
    <t>від 00.12.2024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</si>
</sst>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1">
    <font>
      <sz val="10"/>
      <name val="Arial Cyr"/>
      <charset val="204"/>
    </font>
    <font>
      <sz val="10"/>
      <color indexed="10"/>
      <name val="Times New Roman"/>
      <family val="1"/>
    </font>
    <font>
      <sz val="8"/>
      <name val="Arial Cyr"/>
      <charset val="204"/>
    </font>
    <font>
      <vertAlign val="superscript"/>
      <sz val="10"/>
      <color indexed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3"/>
      <name val="Times New Roman"/>
      <family val="1"/>
    </font>
    <font>
      <i/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 ANSI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7"/>
      <color indexed="8"/>
      <name val="Times New Roman"/>
      <family val="1"/>
    </font>
    <font>
      <sz val="17"/>
      <name val="Times New Roman"/>
      <family val="1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24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justify" vertical="top"/>
    </xf>
    <xf numFmtId="1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justify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NumberFormat="1" applyFont="1" applyBorder="1" applyAlignment="1">
      <alignment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5" fillId="4" borderId="1" xfId="2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29" fillId="0" borderId="0" xfId="0" applyFont="1" applyAlignment="1">
      <alignment wrapText="1"/>
    </xf>
    <xf numFmtId="0" fontId="6" fillId="0" borderId="0" xfId="0" applyFont="1" applyAlignment="1">
      <alignment horizontal="justify" vertical="top" wrapText="1"/>
    </xf>
    <xf numFmtId="0" fontId="17" fillId="2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top" wrapText="1"/>
    </xf>
    <xf numFmtId="0" fontId="29" fillId="4" borderId="1" xfId="0" applyFont="1" applyFill="1" applyBorder="1" applyAlignment="1">
      <alignment horizontal="left" vertical="top" wrapText="1"/>
    </xf>
    <xf numFmtId="0" fontId="15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9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30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1" fontId="26" fillId="0" borderId="0" xfId="0" applyNumberFormat="1" applyFont="1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</cellXfs>
  <cellStyles count="3">
    <cellStyle name="Normal_Доходи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on.rada.gov.ua/rada/show/2755-17" TargetMode="External"/><Relationship Id="rId1" Type="http://schemas.openxmlformats.org/officeDocument/2006/relationships/hyperlink" Target="https://zakon.rada.gov.ua/rada/show/2755-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view="pageBreakPreview" zoomScale="90" zoomScaleSheetLayoutView="90" workbookViewId="0">
      <selection activeCell="A6" sqref="A6:F6"/>
    </sheetView>
  </sheetViews>
  <sheetFormatPr defaultRowHeight="12.75"/>
  <cols>
    <col min="1" max="1" width="10.7109375" style="4" customWidth="1"/>
    <col min="2" max="2" width="77.85546875" style="4" customWidth="1"/>
    <col min="3" max="3" width="16.5703125" style="4" customWidth="1"/>
    <col min="4" max="4" width="15.28515625" style="4" customWidth="1"/>
    <col min="5" max="5" width="14.140625" style="4" customWidth="1"/>
    <col min="6" max="6" width="14.42578125" style="1" customWidth="1"/>
    <col min="7" max="7" width="9.140625" style="1"/>
    <col min="8" max="8" width="10.42578125" style="1" bestFit="1" customWidth="1"/>
    <col min="9" max="11" width="9.140625" style="1"/>
    <col min="12" max="12" width="10.5703125" style="1" customWidth="1"/>
    <col min="13" max="16384" width="9.140625" style="1"/>
  </cols>
  <sheetData>
    <row r="1" spans="1:6" s="4" customFormat="1" ht="21.75" customHeight="1">
      <c r="C1" s="68" t="s">
        <v>44</v>
      </c>
      <c r="D1" s="68"/>
      <c r="E1" s="68"/>
      <c r="F1" s="68"/>
    </row>
    <row r="2" spans="1:6" s="4" customFormat="1" ht="27.75" customHeight="1">
      <c r="C2" s="69" t="s">
        <v>69</v>
      </c>
      <c r="D2" s="69"/>
      <c r="E2" s="69"/>
      <c r="F2" s="69"/>
    </row>
    <row r="3" spans="1:6" s="4" customFormat="1" ht="23.25" customHeight="1">
      <c r="C3" s="71" t="s">
        <v>78</v>
      </c>
      <c r="D3" s="71"/>
      <c r="E3" s="71"/>
      <c r="F3" s="71"/>
    </row>
    <row r="4" spans="1:6" s="4" customFormat="1" ht="52.5" customHeight="1">
      <c r="C4" s="73" t="s">
        <v>114</v>
      </c>
      <c r="D4" s="73"/>
      <c r="E4" s="73"/>
      <c r="F4" s="73"/>
    </row>
    <row r="5" spans="1:6" s="4" customFormat="1" ht="22.5" customHeight="1">
      <c r="C5" s="72" t="s">
        <v>120</v>
      </c>
      <c r="D5" s="72"/>
      <c r="E5" s="72"/>
      <c r="F5" s="72"/>
    </row>
    <row r="6" spans="1:6" s="4" customFormat="1" ht="25.5" customHeight="1">
      <c r="A6" s="70" t="s">
        <v>115</v>
      </c>
      <c r="B6" s="70"/>
      <c r="C6" s="70"/>
      <c r="D6" s="70"/>
      <c r="E6" s="70"/>
      <c r="F6" s="70"/>
    </row>
    <row r="7" spans="1:6" s="4" customFormat="1" ht="17.25" customHeight="1">
      <c r="A7" s="61">
        <v>1854400000</v>
      </c>
      <c r="B7" s="61"/>
      <c r="C7" s="11"/>
      <c r="D7" s="11"/>
      <c r="E7" s="11"/>
      <c r="F7" s="11"/>
    </row>
    <row r="8" spans="1:6" s="4" customFormat="1" ht="12.75" customHeight="1">
      <c r="A8" s="62" t="s">
        <v>66</v>
      </c>
      <c r="B8" s="62"/>
      <c r="C8" s="11"/>
      <c r="D8" s="11"/>
      <c r="E8" s="11"/>
    </row>
    <row r="9" spans="1:6" s="4" customFormat="1" ht="20.25" hidden="1" customHeight="1">
      <c r="A9" s="46" t="s">
        <v>0</v>
      </c>
      <c r="B9" s="46" t="s">
        <v>60</v>
      </c>
      <c r="C9" s="64" t="s">
        <v>81</v>
      </c>
      <c r="D9" s="64"/>
      <c r="E9" s="64"/>
      <c r="F9" s="64"/>
    </row>
    <row r="10" spans="1:6" s="31" customFormat="1" ht="18" customHeight="1">
      <c r="A10" s="65" t="s">
        <v>0</v>
      </c>
      <c r="B10" s="65" t="s">
        <v>60</v>
      </c>
      <c r="C10" s="65" t="s">
        <v>58</v>
      </c>
      <c r="D10" s="65" t="s">
        <v>1</v>
      </c>
      <c r="E10" s="65" t="s">
        <v>2</v>
      </c>
      <c r="F10" s="65"/>
    </row>
    <row r="11" spans="1:6" s="31" customFormat="1" ht="51" customHeight="1">
      <c r="A11" s="65"/>
      <c r="B11" s="65"/>
      <c r="C11" s="65"/>
      <c r="D11" s="65"/>
      <c r="E11" s="48" t="s">
        <v>59</v>
      </c>
      <c r="F11" s="48" t="s">
        <v>57</v>
      </c>
    </row>
    <row r="12" spans="1:6" s="4" customFormat="1">
      <c r="A12" s="49">
        <v>1</v>
      </c>
      <c r="B12" s="49">
        <v>2</v>
      </c>
      <c r="C12" s="49">
        <v>3</v>
      </c>
      <c r="D12" s="49">
        <v>4</v>
      </c>
      <c r="E12" s="49">
        <v>5</v>
      </c>
      <c r="F12" s="49">
        <v>6</v>
      </c>
    </row>
    <row r="13" spans="1:6" s="13" customFormat="1" ht="15.75">
      <c r="A13" s="15">
        <v>10000000</v>
      </c>
      <c r="B13" s="15" t="s">
        <v>24</v>
      </c>
      <c r="C13" s="16">
        <f>D13+E13</f>
        <v>99769453</v>
      </c>
      <c r="D13" s="16">
        <f>D14+D22+D28+D32+D50</f>
        <v>99650840</v>
      </c>
      <c r="E13" s="16">
        <f>E14+E22+E28+E32+E50</f>
        <v>118613</v>
      </c>
      <c r="F13" s="16">
        <f>F14+F22+F28+F32+F50</f>
        <v>0</v>
      </c>
    </row>
    <row r="14" spans="1:6" s="13" customFormat="1" ht="33" customHeight="1">
      <c r="A14" s="15">
        <v>11000000</v>
      </c>
      <c r="B14" s="57" t="s">
        <v>116</v>
      </c>
      <c r="C14" s="16">
        <f>D14</f>
        <v>57460286</v>
      </c>
      <c r="D14" s="16">
        <f>D15</f>
        <v>57460286</v>
      </c>
      <c r="E14" s="16">
        <f>E15</f>
        <v>0</v>
      </c>
      <c r="F14" s="16">
        <f>F15</f>
        <v>0</v>
      </c>
    </row>
    <row r="15" spans="1:6" s="13" customFormat="1" ht="13.5" customHeight="1">
      <c r="A15" s="18">
        <v>11010000</v>
      </c>
      <c r="B15" s="19" t="s">
        <v>43</v>
      </c>
      <c r="C15" s="20">
        <f t="shared" ref="C15:C96" si="0">D15+E15</f>
        <v>57460286</v>
      </c>
      <c r="D15" s="20">
        <f>SUM(D16:D21)</f>
        <v>57460286</v>
      </c>
      <c r="E15" s="20">
        <f>SUM(E16:E20)</f>
        <v>0</v>
      </c>
      <c r="F15" s="20">
        <f>SUM(F16:F20)</f>
        <v>0</v>
      </c>
    </row>
    <row r="16" spans="1:6" s="13" customFormat="1" ht="31.5">
      <c r="A16" s="18">
        <v>11010100</v>
      </c>
      <c r="B16" s="19" t="s">
        <v>32</v>
      </c>
      <c r="C16" s="20">
        <f t="shared" si="0"/>
        <v>36884055</v>
      </c>
      <c r="D16" s="20">
        <v>36884055</v>
      </c>
      <c r="E16" s="20"/>
      <c r="F16" s="20"/>
    </row>
    <row r="17" spans="1:6" s="13" customFormat="1" ht="50.25" hidden="1" customHeight="1">
      <c r="A17" s="18">
        <v>11010200</v>
      </c>
      <c r="B17" s="19" t="s">
        <v>100</v>
      </c>
      <c r="C17" s="20">
        <f t="shared" si="0"/>
        <v>0</v>
      </c>
      <c r="D17" s="20"/>
      <c r="E17" s="20"/>
      <c r="F17" s="20"/>
    </row>
    <row r="18" spans="1:6" s="13" customFormat="1" ht="50.25" hidden="1" customHeight="1">
      <c r="A18" s="18">
        <v>11010200</v>
      </c>
      <c r="B18" s="19" t="s">
        <v>100</v>
      </c>
      <c r="C18" s="20">
        <f t="shared" si="0"/>
        <v>0</v>
      </c>
      <c r="D18" s="20"/>
      <c r="E18" s="20"/>
      <c r="F18" s="20"/>
    </row>
    <row r="19" spans="1:6" s="13" customFormat="1" ht="30" customHeight="1">
      <c r="A19" s="18">
        <v>11010400</v>
      </c>
      <c r="B19" s="19" t="s">
        <v>34</v>
      </c>
      <c r="C19" s="20">
        <f t="shared" si="0"/>
        <v>19804531</v>
      </c>
      <c r="D19" s="20">
        <v>19804531</v>
      </c>
      <c r="E19" s="20"/>
      <c r="F19" s="20"/>
    </row>
    <row r="20" spans="1:6" s="13" customFormat="1" ht="31.5" customHeight="1">
      <c r="A20" s="18">
        <v>11010500</v>
      </c>
      <c r="B20" s="19" t="s">
        <v>33</v>
      </c>
      <c r="C20" s="20">
        <f t="shared" si="0"/>
        <v>384000</v>
      </c>
      <c r="D20" s="20">
        <v>384000</v>
      </c>
      <c r="E20" s="20"/>
      <c r="F20" s="20"/>
    </row>
    <row r="21" spans="1:6" s="13" customFormat="1" ht="31.5" customHeight="1">
      <c r="A21" s="18">
        <v>11011300</v>
      </c>
      <c r="B21" s="19" t="s">
        <v>108</v>
      </c>
      <c r="C21" s="20">
        <f t="shared" si="0"/>
        <v>387700</v>
      </c>
      <c r="D21" s="20">
        <v>387700</v>
      </c>
      <c r="E21" s="20"/>
      <c r="F21" s="20"/>
    </row>
    <row r="22" spans="1:6" s="13" customFormat="1" ht="21" customHeight="1">
      <c r="A22" s="15">
        <v>13000000</v>
      </c>
      <c r="B22" s="17" t="s">
        <v>65</v>
      </c>
      <c r="C22" s="16">
        <f t="shared" ref="C22:C27" si="1">D22+E22</f>
        <v>710376</v>
      </c>
      <c r="D22" s="16">
        <f>D26+D23</f>
        <v>710376</v>
      </c>
      <c r="E22" s="16">
        <f>E26</f>
        <v>0</v>
      </c>
      <c r="F22" s="16">
        <f>F26</f>
        <v>0</v>
      </c>
    </row>
    <row r="23" spans="1:6" s="13" customFormat="1" ht="18.75" customHeight="1">
      <c r="A23" s="18">
        <v>13010000</v>
      </c>
      <c r="B23" s="19" t="s">
        <v>67</v>
      </c>
      <c r="C23" s="20">
        <f t="shared" si="1"/>
        <v>703611</v>
      </c>
      <c r="D23" s="20">
        <f>D24+D25</f>
        <v>703611</v>
      </c>
      <c r="E23" s="20"/>
      <c r="F23" s="20"/>
    </row>
    <row r="24" spans="1:6" s="13" customFormat="1" ht="33" customHeight="1">
      <c r="A24" s="18">
        <v>13010100</v>
      </c>
      <c r="B24" s="19" t="s">
        <v>68</v>
      </c>
      <c r="C24" s="20">
        <f t="shared" si="1"/>
        <v>223908</v>
      </c>
      <c r="D24" s="20">
        <v>223908</v>
      </c>
      <c r="E24" s="20"/>
      <c r="F24" s="20"/>
    </row>
    <row r="25" spans="1:6" s="13" customFormat="1" ht="49.5" customHeight="1">
      <c r="A25" s="18">
        <v>13010200</v>
      </c>
      <c r="B25" s="19" t="s">
        <v>76</v>
      </c>
      <c r="C25" s="20">
        <f t="shared" si="1"/>
        <v>479703</v>
      </c>
      <c r="D25" s="20">
        <v>479703</v>
      </c>
      <c r="E25" s="20"/>
      <c r="F25" s="20"/>
    </row>
    <row r="26" spans="1:6" s="13" customFormat="1" ht="21.75" customHeight="1">
      <c r="A26" s="18">
        <v>13030000</v>
      </c>
      <c r="B26" s="19" t="s">
        <v>82</v>
      </c>
      <c r="C26" s="20">
        <f t="shared" si="1"/>
        <v>6765</v>
      </c>
      <c r="D26" s="20">
        <f>D27</f>
        <v>6765</v>
      </c>
      <c r="E26" s="20">
        <f>E27</f>
        <v>0</v>
      </c>
      <c r="F26" s="20">
        <f>F27</f>
        <v>0</v>
      </c>
    </row>
    <row r="27" spans="1:6" s="13" customFormat="1" ht="33" customHeight="1">
      <c r="A27" s="18">
        <v>13030100</v>
      </c>
      <c r="B27" s="19" t="s">
        <v>84</v>
      </c>
      <c r="C27" s="20">
        <f t="shared" si="1"/>
        <v>6765</v>
      </c>
      <c r="D27" s="20">
        <v>6765</v>
      </c>
      <c r="E27" s="20"/>
      <c r="F27" s="20"/>
    </row>
    <row r="28" spans="1:6" s="13" customFormat="1" ht="15" customHeight="1">
      <c r="A28" s="15">
        <v>14000000</v>
      </c>
      <c r="B28" s="17" t="s">
        <v>40</v>
      </c>
      <c r="C28" s="16">
        <f t="shared" si="0"/>
        <v>700819</v>
      </c>
      <c r="D28" s="16">
        <f>D29</f>
        <v>700819</v>
      </c>
      <c r="E28" s="16">
        <f>E29</f>
        <v>0</v>
      </c>
      <c r="F28" s="16">
        <f>F29</f>
        <v>0</v>
      </c>
    </row>
    <row r="29" spans="1:6" s="13" customFormat="1" ht="36" customHeight="1">
      <c r="A29" s="18">
        <v>14040000</v>
      </c>
      <c r="B29" s="19" t="s">
        <v>41</v>
      </c>
      <c r="C29" s="20">
        <f t="shared" si="0"/>
        <v>700819</v>
      </c>
      <c r="D29" s="20">
        <f>D30+D31</f>
        <v>700819</v>
      </c>
      <c r="E29" s="20"/>
      <c r="F29" s="20"/>
    </row>
    <row r="30" spans="1:6" s="13" customFormat="1" ht="81.75" customHeight="1">
      <c r="A30" s="43">
        <v>14040100</v>
      </c>
      <c r="B30" s="41" t="s">
        <v>98</v>
      </c>
      <c r="C30" s="20">
        <f t="shared" si="0"/>
        <v>360311</v>
      </c>
      <c r="D30" s="20">
        <v>360311</v>
      </c>
      <c r="E30" s="20"/>
      <c r="F30" s="20"/>
    </row>
    <row r="31" spans="1:6" s="13" customFormat="1" ht="45.75" customHeight="1">
      <c r="A31" s="43">
        <v>14040200</v>
      </c>
      <c r="B31" s="41" t="s">
        <v>99</v>
      </c>
      <c r="C31" s="20">
        <f t="shared" si="0"/>
        <v>340508</v>
      </c>
      <c r="D31" s="20">
        <v>340508</v>
      </c>
      <c r="E31" s="20"/>
      <c r="F31" s="20"/>
    </row>
    <row r="32" spans="1:6" s="13" customFormat="1" ht="35.25" customHeight="1">
      <c r="A32" s="15">
        <v>18000000</v>
      </c>
      <c r="B32" s="17" t="s">
        <v>83</v>
      </c>
      <c r="C32" s="16">
        <f t="shared" si="0"/>
        <v>40779359</v>
      </c>
      <c r="D32" s="16">
        <f>D33+D43+D46</f>
        <v>40779359</v>
      </c>
      <c r="E32" s="16">
        <f>E33+E43+E46</f>
        <v>0</v>
      </c>
      <c r="F32" s="16">
        <f>F33+F43+F46</f>
        <v>0</v>
      </c>
    </row>
    <row r="33" spans="1:6" s="14" customFormat="1" ht="15.75">
      <c r="A33" s="18">
        <v>18010000</v>
      </c>
      <c r="B33" s="19" t="s">
        <v>37</v>
      </c>
      <c r="C33" s="20">
        <f t="shared" si="0"/>
        <v>19096383</v>
      </c>
      <c r="D33" s="20">
        <f>SUM(D34:D42)</f>
        <v>19096383</v>
      </c>
      <c r="E33" s="20">
        <f>SUM(E34:E42)</f>
        <v>0</v>
      </c>
      <c r="F33" s="20">
        <f>SUM(F34:F42)</f>
        <v>0</v>
      </c>
    </row>
    <row r="34" spans="1:6" s="14" customFormat="1" ht="34.5" customHeight="1">
      <c r="A34" s="18">
        <v>18010100</v>
      </c>
      <c r="B34" s="19" t="s">
        <v>38</v>
      </c>
      <c r="C34" s="20">
        <f t="shared" si="0"/>
        <v>25867</v>
      </c>
      <c r="D34" s="20">
        <v>25867</v>
      </c>
      <c r="E34" s="20"/>
      <c r="F34" s="20"/>
    </row>
    <row r="35" spans="1:6" s="13" customFormat="1" ht="29.25" customHeight="1">
      <c r="A35" s="18">
        <v>18010200</v>
      </c>
      <c r="B35" s="19" t="s">
        <v>39</v>
      </c>
      <c r="C35" s="20">
        <f t="shared" si="0"/>
        <v>239140</v>
      </c>
      <c r="D35" s="20">
        <v>239140</v>
      </c>
      <c r="E35" s="20"/>
      <c r="F35" s="20"/>
    </row>
    <row r="36" spans="1:6" s="13" customFormat="1" ht="33.75" customHeight="1">
      <c r="A36" s="18">
        <v>18010300</v>
      </c>
      <c r="B36" s="19" t="s">
        <v>49</v>
      </c>
      <c r="C36" s="20">
        <f t="shared" si="0"/>
        <v>240786</v>
      </c>
      <c r="D36" s="20">
        <v>240786</v>
      </c>
      <c r="E36" s="20"/>
      <c r="F36" s="20"/>
    </row>
    <row r="37" spans="1:6" s="13" customFormat="1" ht="33" customHeight="1">
      <c r="A37" s="18">
        <v>18010400</v>
      </c>
      <c r="B37" s="19" t="s">
        <v>46</v>
      </c>
      <c r="C37" s="20">
        <f t="shared" si="0"/>
        <v>1589712</v>
      </c>
      <c r="D37" s="20">
        <v>1589712</v>
      </c>
      <c r="E37" s="20"/>
      <c r="F37" s="20"/>
    </row>
    <row r="38" spans="1:6" s="13" customFormat="1" ht="14.25" customHeight="1">
      <c r="A38" s="18">
        <v>18010500</v>
      </c>
      <c r="B38" s="19" t="s">
        <v>8</v>
      </c>
      <c r="C38" s="20">
        <f t="shared" si="0"/>
        <v>1183498</v>
      </c>
      <c r="D38" s="20">
        <v>1183498</v>
      </c>
      <c r="E38" s="20"/>
      <c r="F38" s="20"/>
    </row>
    <row r="39" spans="1:6" s="13" customFormat="1" ht="14.25" customHeight="1">
      <c r="A39" s="18">
        <v>18010600</v>
      </c>
      <c r="B39" s="19" t="s">
        <v>9</v>
      </c>
      <c r="C39" s="20">
        <f t="shared" si="0"/>
        <v>14804250</v>
      </c>
      <c r="D39" s="20">
        <v>14804250</v>
      </c>
      <c r="E39" s="20"/>
      <c r="F39" s="20"/>
    </row>
    <row r="40" spans="1:6" s="13" customFormat="1" ht="14.25" customHeight="1">
      <c r="A40" s="18">
        <v>18010700</v>
      </c>
      <c r="B40" s="19" t="s">
        <v>10</v>
      </c>
      <c r="C40" s="20">
        <f t="shared" si="0"/>
        <v>325200</v>
      </c>
      <c r="D40" s="20">
        <v>325200</v>
      </c>
      <c r="E40" s="20"/>
      <c r="F40" s="20"/>
    </row>
    <row r="41" spans="1:6" s="13" customFormat="1" ht="14.25" customHeight="1">
      <c r="A41" s="18">
        <v>18010900</v>
      </c>
      <c r="B41" s="19" t="s">
        <v>11</v>
      </c>
      <c r="C41" s="20">
        <f t="shared" si="0"/>
        <v>687930</v>
      </c>
      <c r="D41" s="20">
        <v>687930</v>
      </c>
      <c r="E41" s="20"/>
      <c r="F41" s="20"/>
    </row>
    <row r="42" spans="1:6" s="13" customFormat="1" ht="14.25" hidden="1" customHeight="1">
      <c r="A42" s="18">
        <v>18011100</v>
      </c>
      <c r="B42" s="19" t="s">
        <v>47</v>
      </c>
      <c r="C42" s="20">
        <f>D42+E42</f>
        <v>0</v>
      </c>
      <c r="D42" s="20"/>
      <c r="E42" s="20"/>
      <c r="F42" s="20"/>
    </row>
    <row r="43" spans="1:6" s="14" customFormat="1" ht="14.25" hidden="1" customHeight="1">
      <c r="A43" s="18">
        <v>18030000</v>
      </c>
      <c r="B43" s="19" t="s">
        <v>13</v>
      </c>
      <c r="C43" s="20">
        <f t="shared" si="0"/>
        <v>0</v>
      </c>
      <c r="D43" s="20">
        <f>SUM(D44+D45)</f>
        <v>0</v>
      </c>
      <c r="E43" s="20">
        <f>SUM(E44+E45)</f>
        <v>0</v>
      </c>
      <c r="F43" s="20">
        <f>SUM(F44+F45)</f>
        <v>0</v>
      </c>
    </row>
    <row r="44" spans="1:6" s="14" customFormat="1" ht="14.25" hidden="1" customHeight="1">
      <c r="A44" s="18">
        <v>18030100</v>
      </c>
      <c r="B44" s="19" t="s">
        <v>31</v>
      </c>
      <c r="C44" s="20">
        <f t="shared" si="0"/>
        <v>0</v>
      </c>
      <c r="D44" s="20"/>
      <c r="E44" s="20"/>
      <c r="F44" s="20"/>
    </row>
    <row r="45" spans="1:6" s="14" customFormat="1" ht="14.25" hidden="1" customHeight="1">
      <c r="A45" s="18">
        <v>18030200</v>
      </c>
      <c r="B45" s="19" t="s">
        <v>96</v>
      </c>
      <c r="C45" s="20">
        <f t="shared" si="0"/>
        <v>0</v>
      </c>
      <c r="D45" s="20"/>
      <c r="E45" s="20"/>
      <c r="F45" s="20"/>
    </row>
    <row r="46" spans="1:6" s="13" customFormat="1" ht="13.5" customHeight="1">
      <c r="A46" s="18">
        <v>18050000</v>
      </c>
      <c r="B46" s="19" t="s">
        <v>14</v>
      </c>
      <c r="C46" s="20">
        <f t="shared" si="0"/>
        <v>21682976</v>
      </c>
      <c r="D46" s="20">
        <f>SUM(D47:D49)</f>
        <v>21682976</v>
      </c>
      <c r="E46" s="20">
        <f>SUM(E47:E49)</f>
        <v>0</v>
      </c>
      <c r="F46" s="20">
        <f>SUM(F47:F49)</f>
        <v>0</v>
      </c>
    </row>
    <row r="47" spans="1:6" s="13" customFormat="1" ht="13.5" customHeight="1">
      <c r="A47" s="18">
        <v>18050300</v>
      </c>
      <c r="B47" s="19" t="s">
        <v>15</v>
      </c>
      <c r="C47" s="20">
        <f t="shared" si="0"/>
        <v>655986</v>
      </c>
      <c r="D47" s="20">
        <v>655986</v>
      </c>
      <c r="E47" s="20"/>
      <c r="F47" s="20"/>
    </row>
    <row r="48" spans="1:6" s="13" customFormat="1" ht="13.5" customHeight="1">
      <c r="A48" s="18">
        <v>18050400</v>
      </c>
      <c r="B48" s="19" t="s">
        <v>16</v>
      </c>
      <c r="C48" s="20">
        <f t="shared" si="0"/>
        <v>9973390</v>
      </c>
      <c r="D48" s="20">
        <v>9973390</v>
      </c>
      <c r="E48" s="20"/>
      <c r="F48" s="20"/>
    </row>
    <row r="49" spans="1:6" s="13" customFormat="1" ht="48.75" customHeight="1">
      <c r="A49" s="18">
        <v>18050500</v>
      </c>
      <c r="B49" s="19" t="s">
        <v>48</v>
      </c>
      <c r="C49" s="20">
        <f t="shared" si="0"/>
        <v>11053600</v>
      </c>
      <c r="D49" s="20">
        <v>11053600</v>
      </c>
      <c r="E49" s="20"/>
      <c r="F49" s="20"/>
    </row>
    <row r="50" spans="1:6" s="13" customFormat="1" ht="15.75">
      <c r="A50" s="15">
        <v>19000000</v>
      </c>
      <c r="B50" s="17" t="s">
        <v>25</v>
      </c>
      <c r="C50" s="16">
        <f t="shared" si="0"/>
        <v>118613</v>
      </c>
      <c r="D50" s="16">
        <f>D51</f>
        <v>0</v>
      </c>
      <c r="E50" s="16">
        <f>E51</f>
        <v>118613</v>
      </c>
      <c r="F50" s="16">
        <f>F51</f>
        <v>0</v>
      </c>
    </row>
    <row r="51" spans="1:6" s="13" customFormat="1" ht="13.5" customHeight="1">
      <c r="A51" s="18">
        <v>19010000</v>
      </c>
      <c r="B51" s="19" t="s">
        <v>17</v>
      </c>
      <c r="C51" s="20">
        <f t="shared" si="0"/>
        <v>118613</v>
      </c>
      <c r="D51" s="21">
        <f>SUM(D52:D53)</f>
        <v>0</v>
      </c>
      <c r="E51" s="21">
        <f>SUM(E52:E53)</f>
        <v>118613</v>
      </c>
      <c r="F51" s="21">
        <f>SUM(F52:F53)</f>
        <v>0</v>
      </c>
    </row>
    <row r="52" spans="1:6" s="13" customFormat="1" ht="49.5" customHeight="1">
      <c r="A52" s="18">
        <v>19010100</v>
      </c>
      <c r="B52" s="19" t="s">
        <v>70</v>
      </c>
      <c r="C52" s="20">
        <f t="shared" si="0"/>
        <v>84046</v>
      </c>
      <c r="D52" s="20"/>
      <c r="E52" s="20">
        <v>84046</v>
      </c>
      <c r="F52" s="20"/>
    </row>
    <row r="53" spans="1:6" s="13" customFormat="1" ht="37.5" customHeight="1">
      <c r="A53" s="18">
        <v>19010300</v>
      </c>
      <c r="B53" s="19" t="s">
        <v>18</v>
      </c>
      <c r="C53" s="20">
        <f t="shared" si="0"/>
        <v>34567</v>
      </c>
      <c r="D53" s="20"/>
      <c r="E53" s="20">
        <v>34567</v>
      </c>
      <c r="F53" s="20"/>
    </row>
    <row r="54" spans="1:6" s="13" customFormat="1" ht="13.5" customHeight="1">
      <c r="A54" s="15">
        <v>20000000</v>
      </c>
      <c r="B54" s="15" t="s">
        <v>26</v>
      </c>
      <c r="C54" s="16">
        <f t="shared" si="0"/>
        <v>3298270</v>
      </c>
      <c r="D54" s="16">
        <f>D55+D61+D71+D76</f>
        <v>793160</v>
      </c>
      <c r="E54" s="16">
        <f>E55+E61+E71+E76</f>
        <v>2505110</v>
      </c>
      <c r="F54" s="16">
        <f>F55+F61+F71+F76</f>
        <v>0</v>
      </c>
    </row>
    <row r="55" spans="1:6" s="13" customFormat="1" ht="14.25" customHeight="1">
      <c r="A55" s="15">
        <v>21000000</v>
      </c>
      <c r="B55" s="17" t="s">
        <v>27</v>
      </c>
      <c r="C55" s="16">
        <f t="shared" si="0"/>
        <v>20000</v>
      </c>
      <c r="D55" s="16">
        <f>D58+D56</f>
        <v>20000</v>
      </c>
      <c r="E55" s="16">
        <f>E58+E56+E57</f>
        <v>0</v>
      </c>
      <c r="F55" s="16">
        <f>F58</f>
        <v>0</v>
      </c>
    </row>
    <row r="56" spans="1:6" s="13" customFormat="1" ht="31.5" hidden="1" customHeight="1">
      <c r="A56" s="18">
        <v>21050000</v>
      </c>
      <c r="B56" s="19" t="s">
        <v>88</v>
      </c>
      <c r="C56" s="20">
        <f t="shared" si="0"/>
        <v>0</v>
      </c>
      <c r="D56" s="20"/>
      <c r="E56" s="20"/>
      <c r="F56" s="20"/>
    </row>
    <row r="57" spans="1:6" s="13" customFormat="1" ht="53.25" hidden="1" customHeight="1">
      <c r="A57" s="18">
        <v>21110000</v>
      </c>
      <c r="B57" s="19" t="s">
        <v>92</v>
      </c>
      <c r="C57" s="20">
        <f t="shared" si="0"/>
        <v>0</v>
      </c>
      <c r="D57" s="20"/>
      <c r="E57" s="20"/>
      <c r="F57" s="20"/>
    </row>
    <row r="58" spans="1:6" s="13" customFormat="1" ht="14.25" customHeight="1">
      <c r="A58" s="18">
        <v>21080000</v>
      </c>
      <c r="B58" s="19" t="s">
        <v>6</v>
      </c>
      <c r="C58" s="20">
        <f t="shared" si="0"/>
        <v>20000</v>
      </c>
      <c r="D58" s="20">
        <f>D59+D60</f>
        <v>20000</v>
      </c>
      <c r="E58" s="20">
        <f>E59+E60</f>
        <v>0</v>
      </c>
      <c r="F58" s="20">
        <f>F59+F60</f>
        <v>0</v>
      </c>
    </row>
    <row r="59" spans="1:6" s="13" customFormat="1" ht="14.25" customHeight="1">
      <c r="A59" s="18">
        <v>21081100</v>
      </c>
      <c r="B59" s="19" t="s">
        <v>4</v>
      </c>
      <c r="C59" s="20">
        <f t="shared" si="0"/>
        <v>10000</v>
      </c>
      <c r="D59" s="20">
        <v>10000</v>
      </c>
      <c r="E59" s="20"/>
      <c r="F59" s="20"/>
    </row>
    <row r="60" spans="1:6" s="13" customFormat="1" ht="65.25" customHeight="1">
      <c r="A60" s="18">
        <v>21081500</v>
      </c>
      <c r="B60" s="19" t="s">
        <v>113</v>
      </c>
      <c r="C60" s="20">
        <f t="shared" si="0"/>
        <v>10000</v>
      </c>
      <c r="D60" s="20">
        <v>10000</v>
      </c>
      <c r="E60" s="20"/>
      <c r="F60" s="20"/>
    </row>
    <row r="61" spans="1:6" s="13" customFormat="1" ht="33" customHeight="1">
      <c r="A61" s="15">
        <v>22000000</v>
      </c>
      <c r="B61" s="17" t="s">
        <v>19</v>
      </c>
      <c r="C61" s="16">
        <f t="shared" si="0"/>
        <v>763160</v>
      </c>
      <c r="D61" s="16">
        <f>D62+D67</f>
        <v>763160</v>
      </c>
      <c r="E61" s="16">
        <f>E62+E67</f>
        <v>0</v>
      </c>
      <c r="F61" s="16">
        <f>F62+F67</f>
        <v>0</v>
      </c>
    </row>
    <row r="62" spans="1:6" s="13" customFormat="1" ht="15.75" customHeight="1">
      <c r="A62" s="18">
        <v>22010000</v>
      </c>
      <c r="B62" s="19" t="s">
        <v>45</v>
      </c>
      <c r="C62" s="20">
        <f t="shared" si="0"/>
        <v>759160</v>
      </c>
      <c r="D62" s="20">
        <f>D63+D64+D65+D66</f>
        <v>759160</v>
      </c>
      <c r="E62" s="20">
        <f>E63+E64+E65</f>
        <v>0</v>
      </c>
      <c r="F62" s="20">
        <f>F63+F64+F65</f>
        <v>0</v>
      </c>
    </row>
    <row r="63" spans="1:6" s="13" customFormat="1" ht="29.25" customHeight="1">
      <c r="A63" s="18">
        <v>22010300</v>
      </c>
      <c r="B63" s="19" t="s">
        <v>51</v>
      </c>
      <c r="C63" s="20">
        <f t="shared" si="0"/>
        <v>13650</v>
      </c>
      <c r="D63" s="20">
        <v>13650</v>
      </c>
      <c r="E63" s="20"/>
      <c r="F63" s="20"/>
    </row>
    <row r="64" spans="1:6" s="13" customFormat="1" ht="15.75" customHeight="1">
      <c r="A64" s="18">
        <v>22012500</v>
      </c>
      <c r="B64" s="19" t="s">
        <v>42</v>
      </c>
      <c r="C64" s="20">
        <f t="shared" si="0"/>
        <v>325510</v>
      </c>
      <c r="D64" s="20">
        <v>325510</v>
      </c>
      <c r="E64" s="20"/>
      <c r="F64" s="20"/>
    </row>
    <row r="65" spans="1:8" s="13" customFormat="1" ht="30.75" customHeight="1">
      <c r="A65" s="18">
        <v>22012600</v>
      </c>
      <c r="B65" s="19" t="s">
        <v>50</v>
      </c>
      <c r="C65" s="20">
        <f t="shared" si="0"/>
        <v>420000</v>
      </c>
      <c r="D65" s="20">
        <v>420000</v>
      </c>
      <c r="E65" s="20"/>
      <c r="F65" s="20"/>
    </row>
    <row r="66" spans="1:8" s="13" customFormat="1" ht="63.75" hidden="1" customHeight="1">
      <c r="A66" s="18">
        <v>22012900</v>
      </c>
      <c r="B66" s="19" t="s">
        <v>90</v>
      </c>
      <c r="C66" s="20">
        <f t="shared" si="0"/>
        <v>0</v>
      </c>
      <c r="D66" s="20"/>
      <c r="E66" s="20"/>
      <c r="F66" s="20"/>
    </row>
    <row r="67" spans="1:8" s="13" customFormat="1" ht="14.25" customHeight="1">
      <c r="A67" s="18">
        <v>22090000</v>
      </c>
      <c r="B67" s="19" t="s">
        <v>3</v>
      </c>
      <c r="C67" s="20">
        <f t="shared" si="0"/>
        <v>4000</v>
      </c>
      <c r="D67" s="20">
        <f>SUM(D68:D70)</f>
        <v>4000</v>
      </c>
      <c r="E67" s="20">
        <f>SUM(E68:E70)</f>
        <v>0</v>
      </c>
      <c r="F67" s="20">
        <f>SUM(F68:F70)</f>
        <v>0</v>
      </c>
    </row>
    <row r="68" spans="1:8" s="13" customFormat="1" ht="33.75" customHeight="1">
      <c r="A68" s="18">
        <v>22090100</v>
      </c>
      <c r="B68" s="19" t="s">
        <v>12</v>
      </c>
      <c r="C68" s="20">
        <f t="shared" si="0"/>
        <v>1000</v>
      </c>
      <c r="D68" s="20">
        <v>1000</v>
      </c>
      <c r="E68" s="20"/>
      <c r="F68" s="20"/>
    </row>
    <row r="69" spans="1:8" s="13" customFormat="1" ht="21" hidden="1" customHeight="1">
      <c r="A69" s="18">
        <v>22090200</v>
      </c>
      <c r="B69" s="19" t="s">
        <v>89</v>
      </c>
      <c r="C69" s="20">
        <f t="shared" si="0"/>
        <v>0</v>
      </c>
      <c r="D69" s="20"/>
      <c r="E69" s="20"/>
      <c r="F69" s="20"/>
    </row>
    <row r="70" spans="1:8" s="13" customFormat="1" ht="33.75" customHeight="1">
      <c r="A70" s="18">
        <v>22090400</v>
      </c>
      <c r="B70" s="19" t="s">
        <v>20</v>
      </c>
      <c r="C70" s="20">
        <f t="shared" si="0"/>
        <v>3000</v>
      </c>
      <c r="D70" s="20">
        <v>3000</v>
      </c>
      <c r="E70" s="20"/>
      <c r="F70" s="20"/>
    </row>
    <row r="71" spans="1:8" s="13" customFormat="1" ht="19.5" customHeight="1">
      <c r="A71" s="15">
        <v>24000000</v>
      </c>
      <c r="B71" s="17" t="s">
        <v>28</v>
      </c>
      <c r="C71" s="16">
        <f t="shared" si="0"/>
        <v>27597</v>
      </c>
      <c r="D71" s="16">
        <f>D72</f>
        <v>10000</v>
      </c>
      <c r="E71" s="16">
        <f t="shared" ref="E71:F71" si="2">E72</f>
        <v>17597</v>
      </c>
      <c r="F71" s="16">
        <f t="shared" si="2"/>
        <v>0</v>
      </c>
    </row>
    <row r="72" spans="1:8" s="13" customFormat="1" ht="16.5" customHeight="1">
      <c r="A72" s="18">
        <v>24060000</v>
      </c>
      <c r="B72" s="19" t="s">
        <v>6</v>
      </c>
      <c r="C72" s="20">
        <f t="shared" si="0"/>
        <v>27597</v>
      </c>
      <c r="D72" s="20">
        <f>D73+D75</f>
        <v>10000</v>
      </c>
      <c r="E72" s="20">
        <f>E73+E74</f>
        <v>17597</v>
      </c>
      <c r="F72" s="20">
        <f t="shared" ref="F72" si="3">F73+F75</f>
        <v>0</v>
      </c>
      <c r="H72" s="59">
        <f>E52+E53+E72</f>
        <v>136210</v>
      </c>
    </row>
    <row r="73" spans="1:8" s="13" customFormat="1" ht="18" customHeight="1">
      <c r="A73" s="18">
        <v>24060300</v>
      </c>
      <c r="B73" s="19" t="s">
        <v>6</v>
      </c>
      <c r="C73" s="20">
        <f t="shared" si="0"/>
        <v>10000</v>
      </c>
      <c r="D73" s="20">
        <v>10000</v>
      </c>
      <c r="E73" s="20"/>
      <c r="F73" s="20"/>
    </row>
    <row r="74" spans="1:8" s="13" customFormat="1" ht="46.5" customHeight="1">
      <c r="A74" s="18">
        <v>24062100</v>
      </c>
      <c r="B74" s="19" t="s">
        <v>79</v>
      </c>
      <c r="C74" s="20">
        <f t="shared" si="0"/>
        <v>17597</v>
      </c>
      <c r="D74" s="20"/>
      <c r="E74" s="20">
        <v>17597</v>
      </c>
      <c r="F74" s="20"/>
    </row>
    <row r="75" spans="1:8" s="13" customFormat="1" ht="100.5" hidden="1" customHeight="1">
      <c r="A75" s="18">
        <v>24062200</v>
      </c>
      <c r="B75" s="19" t="s">
        <v>77</v>
      </c>
      <c r="C75" s="20">
        <f t="shared" si="0"/>
        <v>0</v>
      </c>
      <c r="D75" s="20"/>
      <c r="E75" s="20"/>
      <c r="F75" s="20"/>
    </row>
    <row r="76" spans="1:8" s="13" customFormat="1" ht="21.75" customHeight="1">
      <c r="A76" s="15">
        <v>25000000</v>
      </c>
      <c r="B76" s="17" t="s">
        <v>5</v>
      </c>
      <c r="C76" s="16">
        <f t="shared" si="0"/>
        <v>2487513</v>
      </c>
      <c r="D76" s="16">
        <f>D77</f>
        <v>0</v>
      </c>
      <c r="E76" s="16">
        <f>E77</f>
        <v>2487513</v>
      </c>
      <c r="F76" s="16">
        <f>F77</f>
        <v>0</v>
      </c>
    </row>
    <row r="77" spans="1:8" s="13" customFormat="1" ht="31.5" customHeight="1">
      <c r="A77" s="18">
        <v>25010000</v>
      </c>
      <c r="B77" s="19" t="s">
        <v>21</v>
      </c>
      <c r="C77" s="20">
        <f t="shared" si="0"/>
        <v>2487513</v>
      </c>
      <c r="D77" s="20">
        <f>SUM(D78:D82)</f>
        <v>0</v>
      </c>
      <c r="E77" s="20">
        <f>SUM(E78:E82)</f>
        <v>2487513</v>
      </c>
      <c r="F77" s="20">
        <f>SUM(F78:F82)</f>
        <v>0</v>
      </c>
    </row>
    <row r="78" spans="1:8" s="13" customFormat="1" ht="30" customHeight="1">
      <c r="A78" s="18">
        <v>25010100</v>
      </c>
      <c r="B78" s="19" t="s">
        <v>35</v>
      </c>
      <c r="C78" s="20">
        <f t="shared" si="0"/>
        <v>817134</v>
      </c>
      <c r="D78" s="20"/>
      <c r="E78" s="20">
        <v>817134</v>
      </c>
      <c r="F78" s="20"/>
    </row>
    <row r="79" spans="1:8" s="13" customFormat="1" ht="24.75" customHeight="1">
      <c r="A79" s="18">
        <v>25010200</v>
      </c>
      <c r="B79" s="19" t="s">
        <v>97</v>
      </c>
      <c r="C79" s="20">
        <f t="shared" si="0"/>
        <v>1479000</v>
      </c>
      <c r="D79" s="20"/>
      <c r="E79" s="20">
        <v>1479000</v>
      </c>
      <c r="F79" s="20"/>
    </row>
    <row r="80" spans="1:8" s="13" customFormat="1" ht="35.25" customHeight="1">
      <c r="A80" s="18">
        <v>25010300</v>
      </c>
      <c r="B80" s="19" t="s">
        <v>75</v>
      </c>
      <c r="C80" s="20">
        <f t="shared" si="0"/>
        <v>182429</v>
      </c>
      <c r="D80" s="20"/>
      <c r="E80" s="20">
        <v>182429</v>
      </c>
      <c r="F80" s="20"/>
    </row>
    <row r="81" spans="1:12" s="13" customFormat="1" ht="31.5" hidden="1" customHeight="1">
      <c r="A81" s="18">
        <v>25010400</v>
      </c>
      <c r="B81" s="19" t="s">
        <v>36</v>
      </c>
      <c r="C81" s="20">
        <f t="shared" si="0"/>
        <v>0</v>
      </c>
      <c r="D81" s="20"/>
      <c r="E81" s="22"/>
      <c r="F81" s="22"/>
    </row>
    <row r="82" spans="1:12" s="13" customFormat="1" ht="33" customHeight="1">
      <c r="A82" s="18">
        <v>25010400</v>
      </c>
      <c r="B82" s="19" t="s">
        <v>36</v>
      </c>
      <c r="C82" s="20">
        <f t="shared" si="0"/>
        <v>8950</v>
      </c>
      <c r="D82" s="20"/>
      <c r="E82" s="30">
        <v>8950</v>
      </c>
      <c r="F82" s="22"/>
    </row>
    <row r="83" spans="1:12" s="13" customFormat="1" ht="15.75" hidden="1" customHeight="1">
      <c r="A83" s="15">
        <v>50000000</v>
      </c>
      <c r="B83" s="15" t="s">
        <v>30</v>
      </c>
      <c r="C83" s="20">
        <f t="shared" si="0"/>
        <v>0</v>
      </c>
      <c r="D83" s="16">
        <f t="shared" ref="D83:F84" si="4">D84</f>
        <v>0</v>
      </c>
      <c r="E83" s="16">
        <f t="shared" si="4"/>
        <v>0</v>
      </c>
      <c r="F83" s="16">
        <f t="shared" si="4"/>
        <v>0</v>
      </c>
    </row>
    <row r="84" spans="1:12" s="14" customFormat="1" ht="15.75" hidden="1" customHeight="1">
      <c r="A84" s="15">
        <v>50100000</v>
      </c>
      <c r="B84" s="17" t="s">
        <v>23</v>
      </c>
      <c r="C84" s="20">
        <f t="shared" si="0"/>
        <v>0</v>
      </c>
      <c r="D84" s="16">
        <f t="shared" si="4"/>
        <v>0</v>
      </c>
      <c r="E84" s="16">
        <f t="shared" si="4"/>
        <v>0</v>
      </c>
      <c r="F84" s="16">
        <f t="shared" si="4"/>
        <v>0</v>
      </c>
    </row>
    <row r="85" spans="1:12" s="13" customFormat="1" ht="47.25" hidden="1" customHeight="1">
      <c r="A85" s="18">
        <v>50110000</v>
      </c>
      <c r="B85" s="19" t="s">
        <v>7</v>
      </c>
      <c r="C85" s="20">
        <f t="shared" si="0"/>
        <v>0</v>
      </c>
      <c r="D85" s="20"/>
      <c r="E85" s="20"/>
      <c r="F85" s="20"/>
    </row>
    <row r="86" spans="1:12" s="13" customFormat="1" ht="20.25" customHeight="1">
      <c r="A86" s="18">
        <v>30000000</v>
      </c>
      <c r="B86" s="19" t="s">
        <v>102</v>
      </c>
      <c r="C86" s="20">
        <f t="shared" si="0"/>
        <v>491325</v>
      </c>
      <c r="D86" s="20"/>
      <c r="E86" s="20">
        <f>E87+E89</f>
        <v>491325</v>
      </c>
      <c r="F86" s="20">
        <f>F87+F89</f>
        <v>491325</v>
      </c>
    </row>
    <row r="87" spans="1:12" s="13" customFormat="1" ht="18" hidden="1" customHeight="1">
      <c r="A87" s="18">
        <v>31000000</v>
      </c>
      <c r="B87" s="19" t="s">
        <v>103</v>
      </c>
      <c r="C87" s="20">
        <f t="shared" si="0"/>
        <v>0</v>
      </c>
      <c r="D87" s="20"/>
      <c r="E87" s="20">
        <f>E88</f>
        <v>0</v>
      </c>
      <c r="F87" s="20">
        <f>F88</f>
        <v>0</v>
      </c>
    </row>
    <row r="88" spans="1:12" s="13" customFormat="1" ht="33" hidden="1" customHeight="1">
      <c r="A88" s="18">
        <v>31030000</v>
      </c>
      <c r="B88" s="19" t="s">
        <v>104</v>
      </c>
      <c r="C88" s="20">
        <f t="shared" si="0"/>
        <v>0</v>
      </c>
      <c r="D88" s="20"/>
      <c r="E88" s="20"/>
      <c r="F88" s="20"/>
    </row>
    <row r="89" spans="1:12" s="13" customFormat="1" ht="23.25" customHeight="1">
      <c r="A89" s="18">
        <v>33000000</v>
      </c>
      <c r="B89" s="19" t="s">
        <v>105</v>
      </c>
      <c r="C89" s="20">
        <f t="shared" si="0"/>
        <v>491325</v>
      </c>
      <c r="D89" s="20"/>
      <c r="E89" s="20">
        <f>E90</f>
        <v>491325</v>
      </c>
      <c r="F89" s="20">
        <f>F90</f>
        <v>491325</v>
      </c>
    </row>
    <row r="90" spans="1:12" s="13" customFormat="1" ht="21.75" customHeight="1">
      <c r="A90" s="18">
        <v>33010000</v>
      </c>
      <c r="B90" s="19" t="s">
        <v>106</v>
      </c>
      <c r="C90" s="20">
        <f t="shared" si="0"/>
        <v>491325</v>
      </c>
      <c r="D90" s="20"/>
      <c r="E90" s="20">
        <f>E91+E92</f>
        <v>491325</v>
      </c>
      <c r="F90" s="20">
        <f>F91+F92</f>
        <v>491325</v>
      </c>
    </row>
    <row r="91" spans="1:12" s="47" customFormat="1" ht="59.25" hidden="1" customHeight="1">
      <c r="A91" s="50">
        <v>33010100</v>
      </c>
      <c r="B91" s="51" t="s">
        <v>111</v>
      </c>
      <c r="C91" s="20">
        <f t="shared" si="0"/>
        <v>0</v>
      </c>
      <c r="D91" s="20"/>
      <c r="E91" s="20"/>
      <c r="F91" s="20"/>
    </row>
    <row r="92" spans="1:12" s="13" customFormat="1" ht="53.25" customHeight="1">
      <c r="A92" s="18">
        <v>33010500</v>
      </c>
      <c r="B92" s="19" t="s">
        <v>107</v>
      </c>
      <c r="C92" s="20">
        <f t="shared" si="0"/>
        <v>491325</v>
      </c>
      <c r="D92" s="20"/>
      <c r="E92" s="20">
        <v>491325</v>
      </c>
      <c r="F92" s="20">
        <v>491325</v>
      </c>
      <c r="I92" s="13">
        <f>(192050)*90/100</f>
        <v>172845</v>
      </c>
      <c r="J92" s="58" t="s">
        <v>112</v>
      </c>
      <c r="K92" s="56">
        <v>318480</v>
      </c>
      <c r="L92" s="56" t="s">
        <v>119</v>
      </c>
    </row>
    <row r="93" spans="1:12" s="14" customFormat="1" ht="18.75" customHeight="1">
      <c r="A93" s="15"/>
      <c r="B93" s="17" t="s">
        <v>61</v>
      </c>
      <c r="C93" s="16">
        <f>C13+C54+C83+C86</f>
        <v>103559048</v>
      </c>
      <c r="D93" s="16">
        <f>D13+D54+D83+D86</f>
        <v>100444000</v>
      </c>
      <c r="E93" s="16">
        <f>E13+E54+E83+E86</f>
        <v>3115048</v>
      </c>
      <c r="F93" s="16">
        <f>F13+F54+F83+F86</f>
        <v>491325</v>
      </c>
    </row>
    <row r="94" spans="1:12" s="13" customFormat="1" ht="13.5" customHeight="1">
      <c r="A94" s="15">
        <v>40000000</v>
      </c>
      <c r="B94" s="15" t="s">
        <v>22</v>
      </c>
      <c r="C94" s="16">
        <f t="shared" si="0"/>
        <v>33724057</v>
      </c>
      <c r="D94" s="16">
        <f>D95</f>
        <v>33724057</v>
      </c>
      <c r="E94" s="16">
        <f>E95</f>
        <v>0</v>
      </c>
      <c r="F94" s="16">
        <f>F95</f>
        <v>0</v>
      </c>
    </row>
    <row r="95" spans="1:12" s="13" customFormat="1" ht="15.75">
      <c r="A95" s="15">
        <v>41000000</v>
      </c>
      <c r="B95" s="17" t="s">
        <v>29</v>
      </c>
      <c r="C95" s="16">
        <f t="shared" si="0"/>
        <v>33724057</v>
      </c>
      <c r="D95" s="16">
        <f>D98+D104+D96+D102</f>
        <v>33724057</v>
      </c>
      <c r="E95" s="16">
        <f>E98+E104+E96</f>
        <v>0</v>
      </c>
      <c r="F95" s="16">
        <f>F98+F104+F96</f>
        <v>0</v>
      </c>
    </row>
    <row r="96" spans="1:12" s="13" customFormat="1" ht="15.75" customHeight="1">
      <c r="A96" s="15">
        <v>41020000</v>
      </c>
      <c r="B96" s="17" t="s">
        <v>71</v>
      </c>
      <c r="C96" s="16">
        <f t="shared" si="0"/>
        <v>3603100</v>
      </c>
      <c r="D96" s="16">
        <f>D97</f>
        <v>3603100</v>
      </c>
      <c r="E96" s="16"/>
      <c r="F96" s="16"/>
    </row>
    <row r="97" spans="1:10" s="13" customFormat="1" ht="15.75" customHeight="1">
      <c r="A97" s="18">
        <v>41020100</v>
      </c>
      <c r="B97" s="19" t="s">
        <v>72</v>
      </c>
      <c r="C97" s="20">
        <f t="shared" ref="C97:C104" si="5">D97+E97</f>
        <v>3603100</v>
      </c>
      <c r="D97" s="20">
        <v>3603100</v>
      </c>
      <c r="E97" s="16"/>
      <c r="F97" s="16"/>
    </row>
    <row r="98" spans="1:10" s="13" customFormat="1" ht="21.75" customHeight="1">
      <c r="A98" s="23">
        <v>41030000</v>
      </c>
      <c r="B98" s="24" t="s">
        <v>52</v>
      </c>
      <c r="C98" s="16">
        <f t="shared" si="5"/>
        <v>28636000</v>
      </c>
      <c r="D98" s="16">
        <f>D99+D100+D101</f>
        <v>28636000</v>
      </c>
      <c r="E98" s="16">
        <f>E99</f>
        <v>0</v>
      </c>
      <c r="F98" s="16">
        <f>F99</f>
        <v>0</v>
      </c>
    </row>
    <row r="99" spans="1:10" s="13" customFormat="1" ht="21.75" customHeight="1">
      <c r="A99" s="25">
        <v>41033900</v>
      </c>
      <c r="B99" s="26" t="s">
        <v>53</v>
      </c>
      <c r="C99" s="20">
        <f t="shared" si="5"/>
        <v>28636000</v>
      </c>
      <c r="D99" s="20">
        <v>28636000</v>
      </c>
      <c r="E99" s="20"/>
      <c r="F99" s="20"/>
    </row>
    <row r="100" spans="1:10" s="13" customFormat="1" ht="51" hidden="1" customHeight="1">
      <c r="A100" s="25">
        <v>41034500</v>
      </c>
      <c r="B100" s="26" t="s">
        <v>85</v>
      </c>
      <c r="C100" s="20">
        <f t="shared" si="5"/>
        <v>0</v>
      </c>
      <c r="D100" s="20"/>
      <c r="E100" s="20"/>
      <c r="F100" s="20"/>
    </row>
    <row r="101" spans="1:10" s="13" customFormat="1" ht="74.25" hidden="1" customHeight="1">
      <c r="A101" s="25">
        <v>41035500</v>
      </c>
      <c r="B101" s="26" t="s">
        <v>86</v>
      </c>
      <c r="C101" s="20">
        <f t="shared" si="5"/>
        <v>0</v>
      </c>
      <c r="D101" s="20"/>
      <c r="E101" s="20"/>
      <c r="F101" s="20"/>
    </row>
    <row r="102" spans="1:10" s="13" customFormat="1" ht="21" hidden="1" customHeight="1">
      <c r="A102" s="34">
        <v>41040000</v>
      </c>
      <c r="B102" s="35" t="s">
        <v>94</v>
      </c>
      <c r="C102" s="16">
        <f>C103</f>
        <v>0</v>
      </c>
      <c r="D102" s="16">
        <f>D103</f>
        <v>0</v>
      </c>
      <c r="E102" s="20"/>
      <c r="F102" s="20"/>
    </row>
    <row r="103" spans="1:10" s="13" customFormat="1" ht="80.25" hidden="1" customHeight="1">
      <c r="A103" s="27">
        <v>41040500</v>
      </c>
      <c r="B103" s="36" t="s">
        <v>95</v>
      </c>
      <c r="C103" s="20">
        <f>D103</f>
        <v>0</v>
      </c>
      <c r="D103" s="20"/>
      <c r="E103" s="20"/>
      <c r="F103" s="20"/>
    </row>
    <row r="104" spans="1:10" s="13" customFormat="1" ht="21.75" customHeight="1">
      <c r="A104" s="23">
        <v>41050000</v>
      </c>
      <c r="B104" s="24" t="s">
        <v>54</v>
      </c>
      <c r="C104" s="16">
        <f t="shared" si="5"/>
        <v>1484957</v>
      </c>
      <c r="D104" s="16">
        <f>SUM(D105:D113)</f>
        <v>1484957</v>
      </c>
      <c r="E104" s="16">
        <f t="shared" ref="E104:F104" si="6">SUM(E105:E113)</f>
        <v>0</v>
      </c>
      <c r="F104" s="16">
        <f t="shared" si="6"/>
        <v>0</v>
      </c>
    </row>
    <row r="105" spans="1:10" s="13" customFormat="1" ht="104.25" hidden="1" customHeight="1">
      <c r="A105" s="52">
        <v>41050900</v>
      </c>
      <c r="B105" s="33" t="s">
        <v>91</v>
      </c>
      <c r="C105" s="20">
        <f t="shared" ref="C105:C113" si="7">D105+E105</f>
        <v>0</v>
      </c>
      <c r="D105" s="20"/>
      <c r="E105" s="20"/>
      <c r="F105" s="20"/>
    </row>
    <row r="106" spans="1:10" s="13" customFormat="1" ht="36" customHeight="1">
      <c r="A106" s="27">
        <v>41051000</v>
      </c>
      <c r="B106" s="28" t="s">
        <v>63</v>
      </c>
      <c r="C106" s="20">
        <f t="shared" si="7"/>
        <v>1434957</v>
      </c>
      <c r="D106" s="20">
        <v>1434957</v>
      </c>
      <c r="E106" s="20"/>
      <c r="F106" s="20"/>
    </row>
    <row r="107" spans="1:10" s="40" customFormat="1" ht="49.5" hidden="1" customHeight="1">
      <c r="A107" s="37">
        <v>41051200</v>
      </c>
      <c r="B107" s="38" t="s">
        <v>64</v>
      </c>
      <c r="C107" s="39">
        <f t="shared" si="7"/>
        <v>0</v>
      </c>
      <c r="D107" s="39"/>
      <c r="E107" s="39"/>
      <c r="F107" s="39"/>
    </row>
    <row r="108" spans="1:10" s="13" customFormat="1" ht="63" hidden="1" customHeight="1">
      <c r="A108" s="25">
        <v>41052000</v>
      </c>
      <c r="B108" s="26" t="s">
        <v>55</v>
      </c>
      <c r="C108" s="20">
        <f t="shared" si="7"/>
        <v>0</v>
      </c>
      <c r="D108" s="20"/>
      <c r="E108" s="20"/>
      <c r="F108" s="20"/>
    </row>
    <row r="109" spans="1:10" s="13" customFormat="1" ht="63" hidden="1" customHeight="1">
      <c r="A109" s="53">
        <v>41051400</v>
      </c>
      <c r="B109" s="32" t="s">
        <v>87</v>
      </c>
      <c r="C109" s="20">
        <f t="shared" si="7"/>
        <v>0</v>
      </c>
      <c r="D109" s="20"/>
      <c r="E109" s="20"/>
      <c r="F109" s="20"/>
    </row>
    <row r="110" spans="1:10" s="13" customFormat="1" ht="57" hidden="1" customHeight="1">
      <c r="A110" s="42">
        <v>41051700</v>
      </c>
      <c r="B110" s="28" t="s">
        <v>93</v>
      </c>
      <c r="C110" s="20">
        <f t="shared" si="7"/>
        <v>0</v>
      </c>
      <c r="D110" s="20"/>
      <c r="E110" s="20"/>
      <c r="F110" s="20"/>
    </row>
    <row r="111" spans="1:10" s="13" customFormat="1" ht="25.5">
      <c r="A111" s="25">
        <v>41053900</v>
      </c>
      <c r="B111" s="29" t="s">
        <v>56</v>
      </c>
      <c r="C111" s="20">
        <f t="shared" si="7"/>
        <v>50000</v>
      </c>
      <c r="D111" s="20">
        <v>50000</v>
      </c>
      <c r="E111" s="20"/>
      <c r="F111" s="20"/>
      <c r="H111" s="56" t="s">
        <v>117</v>
      </c>
      <c r="J111" s="56" t="s">
        <v>118</v>
      </c>
    </row>
    <row r="112" spans="1:10" s="13" customFormat="1" ht="53.25" hidden="1" customHeight="1">
      <c r="A112" s="42">
        <v>41055000</v>
      </c>
      <c r="B112" s="54" t="s">
        <v>80</v>
      </c>
      <c r="C112" s="20">
        <f t="shared" si="7"/>
        <v>0</v>
      </c>
      <c r="D112" s="20"/>
      <c r="E112" s="20"/>
      <c r="F112" s="20"/>
    </row>
    <row r="113" spans="1:6" s="13" customFormat="1" ht="63" hidden="1" customHeight="1">
      <c r="A113" s="42">
        <v>41059200</v>
      </c>
      <c r="B113" s="55" t="s">
        <v>109</v>
      </c>
      <c r="C113" s="20">
        <f t="shared" si="7"/>
        <v>0</v>
      </c>
      <c r="D113" s="20"/>
      <c r="E113" s="20"/>
      <c r="F113" s="20"/>
    </row>
    <row r="114" spans="1:6" s="13" customFormat="1" ht="15.75">
      <c r="A114" s="18" t="s">
        <v>73</v>
      </c>
      <c r="B114" s="17" t="s">
        <v>62</v>
      </c>
      <c r="C114" s="16">
        <f>D114+E114</f>
        <v>137283105</v>
      </c>
      <c r="D114" s="16">
        <f>D93+D94</f>
        <v>134168057</v>
      </c>
      <c r="E114" s="16">
        <f>E93+E94</f>
        <v>3115048</v>
      </c>
      <c r="F114" s="16">
        <f>F93+F94</f>
        <v>491325</v>
      </c>
    </row>
    <row r="115" spans="1:6" ht="12" customHeight="1">
      <c r="A115" s="66"/>
      <c r="B115" s="66"/>
      <c r="C115" s="66"/>
      <c r="D115" s="66"/>
      <c r="E115" s="66"/>
      <c r="F115" s="66"/>
    </row>
    <row r="116" spans="1:6" ht="62.25" customHeight="1">
      <c r="A116" s="63" t="s">
        <v>74</v>
      </c>
      <c r="B116" s="63"/>
      <c r="C116" s="67" t="s">
        <v>101</v>
      </c>
      <c r="D116" s="67"/>
      <c r="E116" s="67"/>
      <c r="F116" s="67"/>
    </row>
    <row r="117" spans="1:6" ht="12" customHeight="1">
      <c r="A117" s="45"/>
      <c r="B117" s="45"/>
      <c r="C117" s="5"/>
      <c r="D117" s="10"/>
      <c r="E117" s="10"/>
      <c r="F117" s="2"/>
    </row>
    <row r="118" spans="1:6" ht="12" customHeight="1">
      <c r="A118" s="45"/>
      <c r="B118" s="45"/>
      <c r="C118" s="5"/>
      <c r="D118" s="10"/>
      <c r="E118" s="10"/>
      <c r="F118" s="2"/>
    </row>
    <row r="119" spans="1:6" ht="12" customHeight="1">
      <c r="A119" s="60"/>
      <c r="B119" s="5"/>
      <c r="C119" s="5"/>
      <c r="D119" s="10"/>
      <c r="E119" s="10"/>
      <c r="F119" s="2"/>
    </row>
    <row r="120" spans="1:6" ht="12" customHeight="1">
      <c r="A120" s="60"/>
      <c r="B120" s="5"/>
      <c r="C120" s="5"/>
      <c r="D120" s="10"/>
      <c r="E120" s="10"/>
      <c r="F120" s="2"/>
    </row>
    <row r="121" spans="1:6" ht="12" customHeight="1">
      <c r="A121" s="60"/>
      <c r="B121" s="5"/>
      <c r="C121" s="5"/>
      <c r="D121" s="10"/>
      <c r="E121" s="10"/>
      <c r="F121" s="2"/>
    </row>
    <row r="122" spans="1:6" ht="12" customHeight="1">
      <c r="A122" s="60"/>
      <c r="B122" s="5"/>
      <c r="C122" s="5"/>
      <c r="D122" s="10"/>
      <c r="E122" s="10"/>
      <c r="F122" s="2"/>
    </row>
    <row r="123" spans="1:6" ht="12" customHeight="1">
      <c r="A123" s="60"/>
      <c r="B123" s="5"/>
      <c r="C123" s="5"/>
      <c r="D123" s="10"/>
      <c r="E123" s="10"/>
      <c r="F123" s="2"/>
    </row>
    <row r="124" spans="1:6" ht="12" customHeight="1">
      <c r="A124" s="60"/>
      <c r="B124" s="6"/>
      <c r="C124" s="6"/>
      <c r="D124" s="10"/>
      <c r="E124" s="10"/>
      <c r="F124" s="2"/>
    </row>
    <row r="125" spans="1:6" ht="233.25" customHeight="1">
      <c r="A125" s="60"/>
      <c r="B125" s="7"/>
      <c r="C125" s="7"/>
      <c r="D125" s="10"/>
      <c r="E125" s="10"/>
      <c r="F125" s="2"/>
    </row>
    <row r="126" spans="1:6" ht="22.5" customHeight="1">
      <c r="A126" s="60"/>
      <c r="B126" s="7"/>
      <c r="C126" s="7"/>
      <c r="D126" s="10"/>
      <c r="E126" s="10"/>
      <c r="F126" s="2"/>
    </row>
    <row r="127" spans="1:6" ht="186.75" customHeight="1">
      <c r="A127" s="60"/>
      <c r="B127" s="7"/>
      <c r="C127" s="7"/>
      <c r="D127" s="10"/>
      <c r="E127" s="10"/>
      <c r="F127" s="2"/>
    </row>
    <row r="128" spans="1:6" ht="22.5" customHeight="1">
      <c r="A128" s="60"/>
      <c r="B128" s="7"/>
      <c r="C128" s="7"/>
      <c r="D128" s="10"/>
      <c r="E128" s="10"/>
      <c r="F128" s="2"/>
    </row>
    <row r="129" spans="1:6" ht="52.5" customHeight="1">
      <c r="A129" s="60"/>
      <c r="B129" s="7"/>
      <c r="C129" s="7"/>
      <c r="D129" s="10"/>
      <c r="E129" s="10"/>
      <c r="F129" s="2"/>
    </row>
    <row r="130" spans="1:6">
      <c r="A130" s="60"/>
      <c r="B130" s="7"/>
      <c r="C130" s="7"/>
      <c r="D130" s="10"/>
      <c r="E130" s="10"/>
      <c r="F130" s="2"/>
    </row>
    <row r="131" spans="1:6" ht="22.5" customHeight="1">
      <c r="A131" s="60"/>
      <c r="B131" s="7"/>
      <c r="C131" s="7"/>
      <c r="D131" s="10"/>
      <c r="E131" s="10"/>
      <c r="F131" s="2"/>
    </row>
    <row r="132" spans="1:6" ht="22.5" customHeight="1">
      <c r="A132" s="60"/>
      <c r="B132" s="7"/>
      <c r="C132" s="7"/>
      <c r="D132" s="12"/>
      <c r="E132" s="12"/>
      <c r="F132" s="3"/>
    </row>
    <row r="133" spans="1:6" ht="22.5" customHeight="1">
      <c r="A133" s="60"/>
      <c r="B133" s="7"/>
      <c r="C133" s="7"/>
      <c r="D133" s="12"/>
      <c r="E133" s="12"/>
      <c r="F133" s="3"/>
    </row>
    <row r="134" spans="1:6" ht="22.5" customHeight="1">
      <c r="A134" s="60"/>
      <c r="B134" s="7"/>
      <c r="C134" s="7"/>
      <c r="D134" s="12"/>
      <c r="E134" s="12"/>
      <c r="F134" s="3"/>
    </row>
    <row r="135" spans="1:6" ht="22.5" customHeight="1">
      <c r="A135" s="60"/>
      <c r="B135" s="7"/>
      <c r="C135" s="7"/>
      <c r="D135" s="12"/>
      <c r="E135" s="12"/>
      <c r="F135" s="3"/>
    </row>
    <row r="136" spans="1:6" ht="22.5" customHeight="1">
      <c r="A136" s="60"/>
      <c r="B136" s="7"/>
      <c r="C136" s="7"/>
      <c r="D136" s="12"/>
      <c r="E136" s="12"/>
      <c r="F136" s="3"/>
    </row>
    <row r="137" spans="1:6">
      <c r="A137" s="60"/>
      <c r="B137" s="7"/>
      <c r="C137" s="7"/>
    </row>
    <row r="138" spans="1:6" ht="22.5" customHeight="1">
      <c r="A138" s="60"/>
      <c r="B138" s="7"/>
      <c r="C138" s="7"/>
    </row>
    <row r="139" spans="1:6" ht="57" customHeight="1">
      <c r="A139" s="60"/>
      <c r="B139" s="44" t="s">
        <v>110</v>
      </c>
      <c r="C139" s="7"/>
    </row>
    <row r="140" spans="1:6" ht="22.5" customHeight="1">
      <c r="A140" s="60"/>
      <c r="B140" s="7"/>
      <c r="C140" s="7"/>
    </row>
    <row r="141" spans="1:6" ht="22.5" customHeight="1">
      <c r="A141" s="60"/>
      <c r="B141" s="7"/>
      <c r="C141" s="7"/>
    </row>
    <row r="142" spans="1:6" ht="22.5" customHeight="1">
      <c r="A142" s="60"/>
      <c r="B142" s="7"/>
      <c r="C142" s="7"/>
    </row>
    <row r="143" spans="1:6">
      <c r="A143" s="60"/>
      <c r="B143" s="7"/>
      <c r="C143" s="7"/>
    </row>
    <row r="144" spans="1:6" ht="168.75" customHeight="1">
      <c r="A144" s="60"/>
      <c r="B144" s="7"/>
      <c r="C144" s="7"/>
    </row>
    <row r="145" spans="1:3" ht="16.5" customHeight="1">
      <c r="A145" s="60"/>
      <c r="B145" s="8"/>
      <c r="C145" s="8"/>
    </row>
    <row r="146" spans="1:3" ht="90" customHeight="1">
      <c r="A146" s="60"/>
      <c r="B146" s="7"/>
      <c r="C146" s="7"/>
    </row>
    <row r="147" spans="1:3" ht="409.5" customHeight="1">
      <c r="B147" s="9"/>
      <c r="C147" s="9"/>
    </row>
  </sheetData>
  <mergeCells count="24">
    <mergeCell ref="C1:F1"/>
    <mergeCell ref="C2:F2"/>
    <mergeCell ref="A6:F6"/>
    <mergeCell ref="C3:F3"/>
    <mergeCell ref="C5:F5"/>
    <mergeCell ref="C4:F4"/>
    <mergeCell ref="A7:B7"/>
    <mergeCell ref="A8:B8"/>
    <mergeCell ref="A116:B116"/>
    <mergeCell ref="C9:F9"/>
    <mergeCell ref="B10:B11"/>
    <mergeCell ref="A10:A11"/>
    <mergeCell ref="A115:F115"/>
    <mergeCell ref="D10:D11"/>
    <mergeCell ref="E10:F10"/>
    <mergeCell ref="C10:C11"/>
    <mergeCell ref="C116:F116"/>
    <mergeCell ref="A145:A146"/>
    <mergeCell ref="A119:A120"/>
    <mergeCell ref="A121:A124"/>
    <mergeCell ref="A125:A138"/>
    <mergeCell ref="A139:A140"/>
    <mergeCell ref="A141:A142"/>
    <mergeCell ref="A143:A144"/>
  </mergeCells>
  <phoneticPr fontId="2" type="noConversion"/>
  <hyperlinks>
    <hyperlink ref="B30" r:id="rId1" location="n20318" display="n20318"/>
    <hyperlink ref="B31" r:id="rId2" location="n20318" display="n20318"/>
  </hyperlinks>
  <pageMargins left="0.98425196850393704" right="0.39370078740157483" top="0.59055118110236227" bottom="0.39370078740157483" header="0.27559055118110237" footer="0.23622047244094491"/>
  <pageSetup paperSize="9" scale="60" fitToWidth="2" fitToHeight="2" orientation="portrait" horizontalDpi="4294967293" r:id="rId3"/>
  <headerFooter alignWithMargins="0">
    <oddFooter>&amp;C&amp;"Times New Roman,обычный"&amp;16&amp;P</oddFooter>
  </headerFooter>
  <rowBreaks count="1" manualBreakCount="1">
    <brk id="5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1</vt:lpstr>
      <vt:lpstr>'Дод 1'!Заголовки_для_печати</vt:lpstr>
      <vt:lpstr>'Дод 1'!Область_печати</vt:lpstr>
    </vt:vector>
  </TitlesOfParts>
  <Company>gft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01_Natasha</dc:creator>
  <cp:lastModifiedBy>Admin</cp:lastModifiedBy>
  <cp:lastPrinted>2024-12-16T13:11:18Z</cp:lastPrinted>
  <dcterms:created xsi:type="dcterms:W3CDTF">2004-10-28T11:18:27Z</dcterms:created>
  <dcterms:modified xsi:type="dcterms:W3CDTF">2024-12-18T06:26:56Z</dcterms:modified>
</cp:coreProperties>
</file>